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4115" windowHeight="4410"/>
  </bookViews>
  <sheets>
    <sheet name="P&amp;L" sheetId="1" r:id="rId1"/>
    <sheet name="Balance Sheet" sheetId="2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$20:$20,'P&amp;L'!$25:$25,'P&amp;L'!$27:$27,'P&amp;L'!$28:$28,'P&amp;L'!$29:$29,'P&amp;L'!$30:$30,'P&amp;L'!$31:$31</definedName>
    <definedName name="QB_DATA_1" localSheetId="0" hidden="1">'P&amp;L'!$32:$32,'P&amp;L'!$33:$33,'P&amp;L'!$36:$36,'P&amp;L'!$38:$38,'P&amp;L'!$40:$40,'P&amp;L'!$41:$41,'P&amp;L'!$43:$43,'P&amp;L'!$44:$44,'P&amp;L'!$45:$45,'P&amp;L'!$46:$46,'P&amp;L'!$47:$47,'P&amp;L'!$48:$48,'P&amp;L'!$49:$49,'P&amp;L'!$50:$50,'P&amp;L'!$51:$51,'P&amp;L'!$52:$52</definedName>
    <definedName name="QB_DATA_2" localSheetId="0" hidden="1">'P&amp;L'!$53:$53,'P&amp;L'!$55:$55,'P&amp;L'!$56:$56,'P&amp;L'!$57:$57,'P&amp;L'!$58:$58,'P&amp;L'!$61:$61,'P&amp;L'!$62:$62,'P&amp;L'!$66:$66,'P&amp;L'!$67:$67,'P&amp;L'!$68:$68,'P&amp;L'!$69:$69,'P&amp;L'!$70:$70,'P&amp;L'!$72:$72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'P&amp;L'!$G$5,'P&amp;L'!$I$5,'P&amp;L'!#REF!,'P&amp;L'!$K$5,'P&amp;L'!$G$11,'P&amp;L'!#REF!,'P&amp;L'!$I$11,'P&amp;L'!#REF!,'P&amp;L'!$K$11,'P&amp;L'!$G$19,'P&amp;L'!#REF!,'P&amp;L'!$I$19,'P&amp;L'!#REF!,'P&amp;L'!$K$19,'P&amp;L'!$G$21,'P&amp;L'!#REF!</definedName>
    <definedName name="QB_FORMULA_1" localSheetId="0" hidden="1">'P&amp;L'!$I$21,'P&amp;L'!#REF!,'P&amp;L'!$K$21,'P&amp;L'!$G$26,'P&amp;L'!#REF!,'P&amp;L'!$I$26,'P&amp;L'!#REF!,'P&amp;L'!$K$26,'P&amp;L'!$G$34,'P&amp;L'!#REF!,'P&amp;L'!$I$34,'P&amp;L'!#REF!,'P&amp;L'!$K$34,'P&amp;L'!$G$37,'P&amp;L'!#REF!,'P&amp;L'!$I$37</definedName>
    <definedName name="QB_FORMULA_2" localSheetId="0" hidden="1">'P&amp;L'!#REF!,'P&amp;L'!$K$37,'P&amp;L'!$G$54,'P&amp;L'!#REF!,'P&amp;L'!$I$54,'P&amp;L'!#REF!,'P&amp;L'!$K$54,'P&amp;L'!$G$59,'P&amp;L'!#REF!,'P&amp;L'!$I$59,'P&amp;L'!#REF!,'P&amp;L'!$K$59,'P&amp;L'!$G$63,'P&amp;L'!$I$63,'P&amp;L'!#REF!,'P&amp;L'!$K$63</definedName>
    <definedName name="QB_FORMULA_3" localSheetId="0" hidden="1">'P&amp;L'!$G$64,'P&amp;L'!#REF!,'P&amp;L'!$I$64,'P&amp;L'!#REF!,'P&amp;L'!$K$64,'P&amp;L'!$G$71,'P&amp;L'!#REF!,'P&amp;L'!$I$71,'P&amp;L'!#REF!,'P&amp;L'!$K$71,'P&amp;L'!$G$73,'P&amp;L'!#REF!,'P&amp;L'!$I$73,'P&amp;L'!#REF!,'P&amp;L'!$K$73,'P&amp;L'!$G$74</definedName>
    <definedName name="QB_FORMULA_4" localSheetId="0" hidden="1">'P&amp;L'!#REF!,'P&amp;L'!$I$74,'P&amp;L'!#REF!,'P&amp;L'!$K$74</definedName>
    <definedName name="QB_ROW_1" localSheetId="1" hidden="1">'Balance Sheet'!$A$5</definedName>
    <definedName name="QB_ROW_1011" localSheetId="1" hidden="1">'Balance Sheet'!$B$6</definedName>
    <definedName name="QB_ROW_102240" localSheetId="0" hidden="1">'P&amp;L'!$E$33</definedName>
    <definedName name="QB_ROW_105240" localSheetId="0" hidden="1">'P&amp;L'!$E$58</definedName>
    <definedName name="QB_ROW_108250" localSheetId="0" hidden="1">'P&amp;L'!$F$46</definedName>
    <definedName name="QB_ROW_109030" localSheetId="0" hidden="1">'P&amp;L'!$D$35</definedName>
    <definedName name="QB_ROW_109330" localSheetId="0" hidden="1">'P&amp;L'!$D$37</definedName>
    <definedName name="QB_ROW_11020" localSheetId="0" hidden="1">'P&amp;L'!$C$65</definedName>
    <definedName name="QB_ROW_11320" localSheetId="0" hidden="1">'P&amp;L'!$C$71</definedName>
    <definedName name="QB_ROW_1311" localSheetId="1" hidden="1">'Balance Sheet'!$B$10</definedName>
    <definedName name="QB_ROW_13320" localSheetId="0" hidden="1">'P&amp;L'!$C$72</definedName>
    <definedName name="QB_ROW_138230" localSheetId="0" hidden="1">'P&amp;L'!$D$69</definedName>
    <definedName name="QB_ROW_14011" localSheetId="1" hidden="1">'Balance Sheet'!$B$13</definedName>
    <definedName name="QB_ROW_141250" localSheetId="0" hidden="1">'P&amp;L'!$F$47</definedName>
    <definedName name="QB_ROW_142240" localSheetId="0" hidden="1">'P&amp;L'!$E$56</definedName>
    <definedName name="QB_ROW_14311" localSheetId="1" hidden="1">'Balance Sheet'!$B$15</definedName>
    <definedName name="QB_ROW_15040" localSheetId="0" hidden="1">'P&amp;L'!$E$9</definedName>
    <definedName name="QB_ROW_15340" localSheetId="0" hidden="1">'P&amp;L'!$E$11</definedName>
    <definedName name="QB_ROW_154250" localSheetId="0" hidden="1">'P&amp;L'!$F$48</definedName>
    <definedName name="QB_ROW_159230" localSheetId="0" hidden="1">'P&amp;L'!$D$68</definedName>
    <definedName name="QB_ROW_161240" localSheetId="0" hidden="1">'P&amp;L'!$E$17</definedName>
    <definedName name="QB_ROW_162240" localSheetId="0" hidden="1">'P&amp;L'!$E$40</definedName>
    <definedName name="QB_ROW_164230" localSheetId="1" hidden="1">'Balance Sheet'!$D$8</definedName>
    <definedName name="QB_ROW_165230" localSheetId="0" hidden="1">'P&amp;L'!$D$66</definedName>
    <definedName name="QB_ROW_168240" localSheetId="0" hidden="1">'P&amp;L'!$E$36</definedName>
    <definedName name="QB_ROW_171250" localSheetId="0" hidden="1">'P&amp;L'!$F$25</definedName>
    <definedName name="QB_ROW_17221" localSheetId="1" hidden="1">'Balance Sheet'!$C$14</definedName>
    <definedName name="QB_ROW_172230" localSheetId="0" hidden="1">'P&amp;L'!$D$38</definedName>
    <definedName name="QB_ROW_173240" localSheetId="0" hidden="1">'P&amp;L'!$E$31</definedName>
    <definedName name="QB_ROW_174250" localSheetId="0" hidden="1">'P&amp;L'!$F$10</definedName>
    <definedName name="QB_ROW_175230" localSheetId="0" hidden="1">'P&amp;L'!$D$67</definedName>
    <definedName name="QB_ROW_176240" localSheetId="0" hidden="1">'P&amp;L'!$E$41</definedName>
    <definedName name="QB_ROW_18030" localSheetId="0" hidden="1">'P&amp;L'!$D$8</definedName>
    <definedName name="QB_ROW_18301" localSheetId="0" hidden="1">'P&amp;L'!$A$74</definedName>
    <definedName name="QB_ROW_18330" localSheetId="0" hidden="1">'P&amp;L'!$D$19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'P&amp;L'!$B$73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'P&amp;L'!$D$34</definedName>
    <definedName name="QB_ROW_301" localSheetId="1" hidden="1">'Balance Sheet'!$A$11</definedName>
    <definedName name="QB_ROW_32240" localSheetId="0" hidden="1">'P&amp;L'!$E$28</definedName>
    <definedName name="QB_ROW_36240" localSheetId="0" hidden="1">'P&amp;L'!$E$27</definedName>
    <definedName name="QB_ROW_37030" localSheetId="0" hidden="1">'P&amp;L'!$D$39</definedName>
    <definedName name="QB_ROW_37330" localSheetId="0" hidden="1">'P&amp;L'!$D$59</definedName>
    <definedName name="QB_ROW_39040" localSheetId="0" hidden="1">'P&amp;L'!$E$42</definedName>
    <definedName name="QB_ROW_39340" localSheetId="0" hidden="1">'P&amp;L'!$E$54</definedName>
    <definedName name="QB_ROW_42240" localSheetId="0" hidden="1">'P&amp;L'!$E$55</definedName>
    <definedName name="QB_ROW_44030" localSheetId="0" hidden="1">'P&amp;L'!$D$60</definedName>
    <definedName name="QB_ROW_44330" localSheetId="0" hidden="1">'P&amp;L'!$D$63</definedName>
    <definedName name="QB_ROW_45240" localSheetId="0" hidden="1">'P&amp;L'!$E$61</definedName>
    <definedName name="QB_ROW_46240" localSheetId="0" hidden="1">'P&amp;L'!$E$62</definedName>
    <definedName name="QB_ROW_47220" localSheetId="0" hidden="1">'P&amp;L'!$C$4</definedName>
    <definedName name="QB_ROW_48240" localSheetId="0" hidden="1">'P&amp;L'!$E$30</definedName>
    <definedName name="QB_ROW_62240" localSheetId="0" hidden="1">'P&amp;L'!$E$29</definedName>
    <definedName name="QB_ROW_66250" localSheetId="0" hidden="1">'P&amp;L'!$F$52</definedName>
    <definedName name="QB_ROW_67250" localSheetId="0" hidden="1">'P&amp;L'!$F$51</definedName>
    <definedName name="QB_ROW_68250" localSheetId="0" hidden="1">'P&amp;L'!$F$45</definedName>
    <definedName name="QB_ROW_69250" localSheetId="0" hidden="1">'P&amp;L'!$F$44</definedName>
    <definedName name="QB_ROW_7001" localSheetId="1" hidden="1">'Balance Sheet'!$A$12</definedName>
    <definedName name="QB_ROW_70250" localSheetId="0" hidden="1">'P&amp;L'!$F$49</definedName>
    <definedName name="QB_ROW_71250" localSheetId="0" hidden="1">'P&amp;L'!$F$50</definedName>
    <definedName name="QB_ROW_7301" localSheetId="1" hidden="1">'Balance Sheet'!$A$16</definedName>
    <definedName name="QB_ROW_73250" localSheetId="0" hidden="1">'P&amp;L'!$F$43</definedName>
    <definedName name="QB_ROW_79230" localSheetId="0" hidden="1">'P&amp;L'!$D$70</definedName>
    <definedName name="QB_ROW_8020" localSheetId="0" hidden="1">'P&amp;L'!$C$7</definedName>
    <definedName name="QB_ROW_82250" localSheetId="0" hidden="1">'P&amp;L'!$F$53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'P&amp;L'!$C$64</definedName>
    <definedName name="QB_ROW_93240" localSheetId="0" hidden="1">'P&amp;L'!$E$32</definedName>
    <definedName name="QB_ROW_97040" localSheetId="0" hidden="1">'P&amp;L'!$E$24</definedName>
    <definedName name="QB_ROW_97340" localSheetId="0" hidden="1">'P&amp;L'!$E$26</definedName>
    <definedName name="QB_ROW_98240" localSheetId="0" hidden="1">'P&amp;L'!$E$57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20180630</definedName>
    <definedName name="QBENDDATE" localSheetId="0">20180630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20170701</definedName>
    <definedName name="QBSTARTDATE" localSheetId="0">20180601</definedName>
  </definedNames>
  <calcPr calcId="125725"/>
</workbook>
</file>

<file path=xl/calcChain.xml><?xml version="1.0" encoding="utf-8"?>
<calcChain xmlns="http://schemas.openxmlformats.org/spreadsheetml/2006/main">
  <c r="E16" i="2"/>
  <c r="E15"/>
  <c r="E11"/>
  <c r="E10"/>
  <c r="E9"/>
  <c r="K71" i="1"/>
  <c r="I71"/>
  <c r="G71"/>
  <c r="K63"/>
  <c r="I63"/>
  <c r="G63"/>
  <c r="I59"/>
  <c r="G59"/>
  <c r="K54"/>
  <c r="K59" s="1"/>
  <c r="I54"/>
  <c r="G54"/>
  <c r="K37"/>
  <c r="I37"/>
  <c r="G37"/>
  <c r="K34"/>
  <c r="K64" s="1"/>
  <c r="K26"/>
  <c r="I26"/>
  <c r="I34" s="1"/>
  <c r="G26"/>
  <c r="G34" s="1"/>
  <c r="K11"/>
  <c r="K19" s="1"/>
  <c r="K21" s="1"/>
  <c r="I11"/>
  <c r="I19" s="1"/>
  <c r="I21" s="1"/>
  <c r="G11"/>
  <c r="G19" s="1"/>
  <c r="G21" s="1"/>
  <c r="K5"/>
  <c r="I5"/>
  <c r="G5"/>
  <c r="I73" l="1"/>
  <c r="I74" s="1"/>
  <c r="I64"/>
  <c r="G64"/>
  <c r="G73" s="1"/>
  <c r="G74" s="1"/>
  <c r="K73"/>
  <c r="K74" s="1"/>
</calcChain>
</file>

<file path=xl/sharedStrings.xml><?xml version="1.0" encoding="utf-8"?>
<sst xmlns="http://schemas.openxmlformats.org/spreadsheetml/2006/main" count="89" uniqueCount="87">
  <si>
    <t>Jun 18</t>
  </si>
  <si>
    <t>Jul '17 - Jun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</si>
  <si>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</si>
  <si>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</si>
  <si>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</si>
  <si>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</si>
  <si>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</si>
  <si>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</si>
  <si>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</si>
  <si>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</si>
  <si>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</si>
  <si>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</si>
  <si>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</si>
  <si>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</si>
  <si>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</si>
  <si>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</si>
  <si>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</si>
  <si>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</si>
  <si>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</si>
  <si>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</si>
  <si>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</si>
  <si>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</si>
  <si>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</si>
  <si>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</si>
  <si>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</si>
  <si>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</si>
  <si>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</si>
  <si>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Name Plates &amp; Business Cards</t>
  </si>
  <si>
    <t>Name Tags &amp; Shirts</t>
  </si>
  <si>
    <t>Neighborhood Watch Signs</t>
  </si>
  <si>
    <t>Outreach Committee Expenses</t>
  </si>
  <si>
    <t>Social Media</t>
  </si>
  <si>
    <t>T-Shirts Rec center</t>
  </si>
  <si>
    <t>Tarzana Welcome Sign</t>
  </si>
  <si>
    <t>Total Advertising</t>
  </si>
  <si>
    <t>Animal Welfare Committee</t>
  </si>
  <si>
    <t>Kongs</t>
  </si>
  <si>
    <t>Total Animal Welfare Committee</t>
  </si>
  <si>
    <t>Beautification Committee Expens</t>
  </si>
  <si>
    <t>Events</t>
  </si>
  <si>
    <t>Community Plan Workshop</t>
  </si>
  <si>
    <t>Congress of Neighborhoods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</si>
  <si>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</si>
  <si>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</si>
  <si>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</si>
  <si>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</si>
  <si>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</si>
  <si>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</si>
  <si>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</si>
  <si>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</si>
  <si>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</si>
  <si>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</si>
  <si>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</si>
  <si>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</si>
  <si>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</si>
  <si>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</si>
  <si>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</si>
  <si>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</si>
  <si>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</si>
  <si>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</si>
  <si>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</si>
  <si>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</si>
  <si>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</si>
  <si>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</si>
  <si>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</si>
  <si>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m.a.r.y. FdnArt  Event</t>
  </si>
  <si>
    <t>PESA Program</t>
  </si>
  <si>
    <t>So Cal Preparedness Fdn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</si>
  <si>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</si>
  <si>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</si>
  <si>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</si>
  <si>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</si>
  <si>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</si>
  <si>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</si>
  <si>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Jun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</si>
  <si>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</si>
  <si>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</si>
  <si>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</si>
  <si>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</si>
  <si>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</si>
  <si>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</si>
  <si>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</si>
  <si>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</si>
  <si>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</si>
  <si>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</si>
  <si>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</si>
  <si>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Note: The funds remaining at June 30, 2018 of $17.86 revert back to the City of LA and are no longer available to the TNC.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</si>
</sst>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#,##0.00;\-#,##0.00"/>
  </numFmts>
  <fonts count="4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  <xf numFmtId="0" fontId="3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76"/>
  <sheetViews>
    <sheetView tabSelected="1" workbookViewId="0">
      <pane xSplit="6" ySplit="2" topLeftCell="G66" activePane="bottomRight" state="frozenSplit"/>
      <selection pane="topRight" activeCell="G1" sqref="G1"/>
      <selection pane="bottomLeft" activeCell="A3" sqref="A3"/>
      <selection pane="bottomRight" activeCell="K83" sqref="K83"/>
    </sheetView>
  </sheetViews>
  <sheetFormatPr defaultRowHeight="15"/>
  <cols>
    <col min="1" max="1" width="6" style="11" customWidth="1"/>
    <col min="2" max="2" width="6.28515625" style="11" customWidth="1"/>
    <col min="3" max="3" width="5.85546875" style="11" customWidth="1"/>
    <col min="4" max="5" width="6.140625" style="11" customWidth="1"/>
    <col min="6" max="6" width="29.7109375" style="11" customWidth="1"/>
    <col min="7" max="7" width="14.140625" style="12" customWidth="1"/>
    <col min="8" max="8" width="2.28515625" style="12" customWidth="1"/>
    <col min="9" max="9" width="12.2851562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42000</v>
      </c>
      <c r="J4" s="21"/>
      <c r="K4" s="20">
        <v>42000</v>
      </c>
    </row>
    <row r="5" spans="1:11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42000</v>
      </c>
      <c r="J5" s="14"/>
      <c r="K5" s="14">
        <f>ROUND(SUM(K3:K4),5)</f>
        <v>42000</v>
      </c>
    </row>
    <row r="6" spans="1:11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>
      <c r="A9" s="1"/>
      <c r="B9" s="1"/>
      <c r="C9" s="1"/>
      <c r="D9" s="1"/>
      <c r="E9" s="1" t="s">
        <v>9</v>
      </c>
      <c r="F9" s="1"/>
      <c r="G9" s="14"/>
      <c r="H9" s="14"/>
      <c r="I9" s="14"/>
      <c r="J9" s="14"/>
      <c r="K9" s="14"/>
    </row>
    <row r="10" spans="1:11" ht="15.75" thickBot="1">
      <c r="A10" s="1"/>
      <c r="B10" s="1"/>
      <c r="C10" s="1"/>
      <c r="D10" s="1"/>
      <c r="E10" s="1"/>
      <c r="F10" s="1" t="s">
        <v>10</v>
      </c>
      <c r="G10" s="13">
        <v>0</v>
      </c>
      <c r="H10" s="14"/>
      <c r="I10" s="13">
        <v>817.79</v>
      </c>
      <c r="J10" s="14"/>
      <c r="K10" s="13">
        <v>1000</v>
      </c>
    </row>
    <row r="11" spans="1:11">
      <c r="A11" s="1"/>
      <c r="B11" s="1"/>
      <c r="C11" s="1"/>
      <c r="D11" s="1"/>
      <c r="E11" s="1" t="s">
        <v>11</v>
      </c>
      <c r="F11" s="1"/>
      <c r="G11" s="14">
        <f>ROUND(SUM(G9:G10),5)</f>
        <v>0</v>
      </c>
      <c r="H11" s="14"/>
      <c r="I11" s="14">
        <f>ROUND(SUM(I9:I10),5)</f>
        <v>817.79</v>
      </c>
      <c r="J11" s="14"/>
      <c r="K11" s="14">
        <f>ROUND(SUM(K9:K10),5)</f>
        <v>1000</v>
      </c>
    </row>
    <row r="12" spans="1:11">
      <c r="A12" s="1"/>
      <c r="B12" s="1"/>
      <c r="C12" s="1"/>
      <c r="D12" s="1"/>
      <c r="E12" s="1" t="s">
        <v>12</v>
      </c>
      <c r="F12" s="1"/>
      <c r="G12" s="14">
        <v>0</v>
      </c>
      <c r="H12" s="14"/>
      <c r="I12" s="14">
        <v>44.97</v>
      </c>
      <c r="J12" s="14"/>
      <c r="K12" s="14">
        <v>44.97</v>
      </c>
    </row>
    <row r="13" spans="1:11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128.49</v>
      </c>
      <c r="J13" s="14"/>
      <c r="K13" s="14">
        <v>150</v>
      </c>
    </row>
    <row r="14" spans="1:11">
      <c r="A14" s="1"/>
      <c r="B14" s="1"/>
      <c r="C14" s="1"/>
      <c r="D14" s="1"/>
      <c r="E14" s="1" t="s">
        <v>14</v>
      </c>
      <c r="F14" s="1"/>
      <c r="G14" s="14">
        <v>128.97999999999999</v>
      </c>
      <c r="H14" s="14"/>
      <c r="I14" s="14">
        <v>1814.59</v>
      </c>
      <c r="J14" s="14"/>
      <c r="K14" s="14">
        <v>1919.81</v>
      </c>
    </row>
    <row r="15" spans="1:11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140</v>
      </c>
      <c r="J15" s="14"/>
      <c r="K15" s="14">
        <v>140</v>
      </c>
    </row>
    <row r="16" spans="1:11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41.18</v>
      </c>
      <c r="J16" s="14"/>
      <c r="K16" s="14">
        <v>135.66</v>
      </c>
    </row>
    <row r="17" spans="1:11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339.93</v>
      </c>
      <c r="J17" s="14"/>
      <c r="K17" s="14">
        <v>339.93</v>
      </c>
    </row>
    <row r="18" spans="1:11" ht="15.75" thickBot="1">
      <c r="A18" s="1"/>
      <c r="B18" s="1"/>
      <c r="C18" s="1"/>
      <c r="D18" s="1"/>
      <c r="E18" s="1" t="s">
        <v>18</v>
      </c>
      <c r="F18" s="1"/>
      <c r="G18" s="13">
        <v>0</v>
      </c>
      <c r="H18" s="14"/>
      <c r="I18" s="13">
        <v>52.26</v>
      </c>
      <c r="J18" s="14"/>
      <c r="K18" s="13">
        <v>52.26</v>
      </c>
    </row>
    <row r="19" spans="1:11">
      <c r="A19" s="1"/>
      <c r="B19" s="1"/>
      <c r="C19" s="1"/>
      <c r="D19" s="1" t="s">
        <v>19</v>
      </c>
      <c r="E19" s="1"/>
      <c r="F19" s="1"/>
      <c r="G19" s="14">
        <f>ROUND(G8+SUM(G11:G18),5)</f>
        <v>128.97999999999999</v>
      </c>
      <c r="H19" s="14"/>
      <c r="I19" s="14">
        <f>ROUND(I8+SUM(I11:I18),5)</f>
        <v>3379.21</v>
      </c>
      <c r="J19" s="14"/>
      <c r="K19" s="14">
        <f>ROUND(K8+SUM(K11:K18),5)</f>
        <v>3782.63</v>
      </c>
    </row>
    <row r="20" spans="1:11" ht="15.75" thickBot="1">
      <c r="A20" s="1"/>
      <c r="B20" s="1"/>
      <c r="C20" s="1"/>
      <c r="D20" s="1" t="s">
        <v>20</v>
      </c>
      <c r="E20" s="1"/>
      <c r="F20" s="1"/>
      <c r="G20" s="13">
        <v>392.7</v>
      </c>
      <c r="H20" s="14"/>
      <c r="I20" s="13">
        <v>2275.35</v>
      </c>
      <c r="J20" s="14"/>
      <c r="K20" s="13">
        <v>2063</v>
      </c>
    </row>
    <row r="21" spans="1:11">
      <c r="A21" s="1"/>
      <c r="B21" s="1"/>
      <c r="C21" s="1" t="s">
        <v>21</v>
      </c>
      <c r="D21" s="1"/>
      <c r="E21" s="1"/>
      <c r="F21" s="1"/>
      <c r="G21" s="14">
        <f>ROUND(G7+SUM(G19:G20),5)</f>
        <v>521.67999999999995</v>
      </c>
      <c r="H21" s="14"/>
      <c r="I21" s="14">
        <f>ROUND(I7+SUM(I19:I20),5)</f>
        <v>5654.56</v>
      </c>
      <c r="J21" s="14"/>
      <c r="K21" s="14">
        <f>ROUND(K7+SUM(K19:K20),5)</f>
        <v>5845.63</v>
      </c>
    </row>
    <row r="22" spans="1:11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>
      <c r="A24" s="1"/>
      <c r="B24" s="1"/>
      <c r="C24" s="1"/>
      <c r="D24" s="1"/>
      <c r="E24" s="1" t="s">
        <v>24</v>
      </c>
      <c r="F24" s="1"/>
      <c r="G24" s="14"/>
      <c r="H24" s="14"/>
      <c r="I24" s="14"/>
      <c r="J24" s="14"/>
      <c r="K24" s="14"/>
    </row>
    <row r="25" spans="1:11" ht="15.75" thickBot="1">
      <c r="A25" s="1"/>
      <c r="B25" s="1"/>
      <c r="C25" s="1"/>
      <c r="D25" s="1"/>
      <c r="E25" s="1"/>
      <c r="F25" s="1" t="s">
        <v>25</v>
      </c>
      <c r="G25" s="13">
        <v>700</v>
      </c>
      <c r="H25" s="14"/>
      <c r="I25" s="13">
        <v>830.92</v>
      </c>
      <c r="J25" s="14"/>
      <c r="K25" s="13">
        <v>830.92</v>
      </c>
    </row>
    <row r="26" spans="1:11">
      <c r="A26" s="1"/>
      <c r="B26" s="1"/>
      <c r="C26" s="1"/>
      <c r="D26" s="1"/>
      <c r="E26" s="1" t="s">
        <v>26</v>
      </c>
      <c r="F26" s="1"/>
      <c r="G26" s="14">
        <f>ROUND(SUM(G24:G25),5)</f>
        <v>700</v>
      </c>
      <c r="H26" s="14"/>
      <c r="I26" s="14">
        <f>ROUND(SUM(I24:I25),5)</f>
        <v>830.92</v>
      </c>
      <c r="J26" s="14"/>
      <c r="K26" s="14">
        <f>ROUND(SUM(K24:K25),5)</f>
        <v>830.92</v>
      </c>
    </row>
    <row r="27" spans="1:11">
      <c r="A27" s="1"/>
      <c r="B27" s="1"/>
      <c r="C27" s="1"/>
      <c r="D27" s="1"/>
      <c r="E27" s="1" t="s">
        <v>27</v>
      </c>
      <c r="F27" s="1"/>
      <c r="G27" s="14">
        <v>187.97</v>
      </c>
      <c r="H27" s="14"/>
      <c r="I27" s="14">
        <v>216.4</v>
      </c>
      <c r="J27" s="14"/>
      <c r="K27" s="14">
        <v>128.43</v>
      </c>
    </row>
    <row r="28" spans="1:11">
      <c r="A28" s="1"/>
      <c r="B28" s="1"/>
      <c r="C28" s="1"/>
      <c r="D28" s="1"/>
      <c r="E28" s="1" t="s">
        <v>28</v>
      </c>
      <c r="F28" s="1"/>
      <c r="G28" s="14">
        <v>0</v>
      </c>
      <c r="H28" s="14"/>
      <c r="I28" s="14">
        <v>301.67</v>
      </c>
      <c r="J28" s="14"/>
      <c r="K28" s="14">
        <v>317.55</v>
      </c>
    </row>
    <row r="29" spans="1:11">
      <c r="A29" s="1"/>
      <c r="B29" s="1"/>
      <c r="C29" s="1"/>
      <c r="D29" s="1"/>
      <c r="E29" s="1" t="s">
        <v>29</v>
      </c>
      <c r="F29" s="1"/>
      <c r="G29" s="14">
        <v>0</v>
      </c>
      <c r="H29" s="14"/>
      <c r="I29" s="14">
        <v>1299.5</v>
      </c>
      <c r="J29" s="14"/>
      <c r="K29" s="14">
        <v>1299.5</v>
      </c>
    </row>
    <row r="30" spans="1:11">
      <c r="A30" s="1"/>
      <c r="B30" s="1"/>
      <c r="C30" s="1"/>
      <c r="D30" s="1"/>
      <c r="E30" s="1" t="s">
        <v>30</v>
      </c>
      <c r="F30" s="1"/>
      <c r="G30" s="14">
        <v>0</v>
      </c>
      <c r="H30" s="14"/>
      <c r="I30" s="14">
        <v>0</v>
      </c>
      <c r="J30" s="14"/>
      <c r="K30" s="14">
        <v>25</v>
      </c>
    </row>
    <row r="31" spans="1:11">
      <c r="A31" s="1"/>
      <c r="B31" s="1"/>
      <c r="C31" s="1"/>
      <c r="D31" s="1"/>
      <c r="E31" s="1" t="s">
        <v>31</v>
      </c>
      <c r="F31" s="1"/>
      <c r="G31" s="14">
        <v>0</v>
      </c>
      <c r="H31" s="14"/>
      <c r="I31" s="14">
        <v>0</v>
      </c>
      <c r="J31" s="14"/>
      <c r="K31" s="14">
        <v>250</v>
      </c>
    </row>
    <row r="32" spans="1:11">
      <c r="A32" s="1"/>
      <c r="B32" s="1"/>
      <c r="C32" s="1"/>
      <c r="D32" s="1"/>
      <c r="E32" s="1" t="s">
        <v>32</v>
      </c>
      <c r="F32" s="1"/>
      <c r="G32" s="14">
        <v>316.82</v>
      </c>
      <c r="H32" s="14"/>
      <c r="I32" s="14">
        <v>2178.16</v>
      </c>
      <c r="J32" s="14"/>
      <c r="K32" s="14">
        <v>2286.6</v>
      </c>
    </row>
    <row r="33" spans="1:11" ht="15.75" thickBot="1">
      <c r="A33" s="1"/>
      <c r="B33" s="1"/>
      <c r="C33" s="1"/>
      <c r="D33" s="1"/>
      <c r="E33" s="1" t="s">
        <v>33</v>
      </c>
      <c r="F33" s="1"/>
      <c r="G33" s="13">
        <v>9000</v>
      </c>
      <c r="H33" s="14"/>
      <c r="I33" s="13">
        <v>9000</v>
      </c>
      <c r="J33" s="14"/>
      <c r="K33" s="13">
        <v>9000</v>
      </c>
    </row>
    <row r="34" spans="1:11">
      <c r="A34" s="1"/>
      <c r="B34" s="1"/>
      <c r="C34" s="1"/>
      <c r="D34" s="1" t="s">
        <v>34</v>
      </c>
      <c r="E34" s="1"/>
      <c r="F34" s="1"/>
      <c r="G34" s="14">
        <f>ROUND(G23+SUM(G26:G33),5)</f>
        <v>10204.790000000001</v>
      </c>
      <c r="H34" s="14"/>
      <c r="I34" s="14">
        <f>ROUND(I23+SUM(I26:I33),5)</f>
        <v>13826.65</v>
      </c>
      <c r="J34" s="14"/>
      <c r="K34" s="14">
        <f>ROUND(K23+SUM(K26:K33),5)</f>
        <v>14138</v>
      </c>
    </row>
    <row r="35" spans="1:11">
      <c r="A35" s="1"/>
      <c r="B35" s="1"/>
      <c r="C35" s="1"/>
      <c r="D35" s="1" t="s">
        <v>35</v>
      </c>
      <c r="E35" s="1"/>
      <c r="F35" s="1"/>
      <c r="G35" s="14"/>
      <c r="H35" s="14"/>
      <c r="I35" s="14"/>
      <c r="J35" s="14"/>
      <c r="K35" s="14"/>
    </row>
    <row r="36" spans="1:11" ht="15.75" thickBot="1">
      <c r="A36" s="1"/>
      <c r="B36" s="1"/>
      <c r="C36" s="1"/>
      <c r="D36" s="1"/>
      <c r="E36" s="1" t="s">
        <v>36</v>
      </c>
      <c r="F36" s="1"/>
      <c r="G36" s="13">
        <v>0</v>
      </c>
      <c r="H36" s="14"/>
      <c r="I36" s="13">
        <v>320.5</v>
      </c>
      <c r="J36" s="14"/>
      <c r="K36" s="13">
        <v>320.5</v>
      </c>
    </row>
    <row r="37" spans="1:11">
      <c r="A37" s="1"/>
      <c r="B37" s="1"/>
      <c r="C37" s="1"/>
      <c r="D37" s="1" t="s">
        <v>37</v>
      </c>
      <c r="E37" s="1"/>
      <c r="F37" s="1"/>
      <c r="G37" s="14">
        <f>ROUND(SUM(G35:G36),5)</f>
        <v>0</v>
      </c>
      <c r="H37" s="14"/>
      <c r="I37" s="14">
        <f>ROUND(SUM(I35:I36),5)</f>
        <v>320.5</v>
      </c>
      <c r="J37" s="14"/>
      <c r="K37" s="14">
        <f>ROUND(SUM(K35:K36),5)</f>
        <v>320.5</v>
      </c>
    </row>
    <row r="38" spans="1:11">
      <c r="A38" s="1"/>
      <c r="B38" s="1"/>
      <c r="C38" s="1"/>
      <c r="D38" s="1" t="s">
        <v>38</v>
      </c>
      <c r="E38" s="1"/>
      <c r="F38" s="1"/>
      <c r="G38" s="14">
        <v>0</v>
      </c>
      <c r="H38" s="14"/>
      <c r="I38" s="14">
        <v>0</v>
      </c>
      <c r="J38" s="14"/>
      <c r="K38" s="14">
        <v>50</v>
      </c>
    </row>
    <row r="39" spans="1:11">
      <c r="A39" s="1"/>
      <c r="B39" s="1"/>
      <c r="C39" s="1"/>
      <c r="D39" s="1" t="s">
        <v>39</v>
      </c>
      <c r="E39" s="1"/>
      <c r="F39" s="1"/>
      <c r="G39" s="14"/>
      <c r="H39" s="14"/>
      <c r="I39" s="14"/>
      <c r="J39" s="14"/>
      <c r="K39" s="14"/>
    </row>
    <row r="40" spans="1:11">
      <c r="A40" s="1"/>
      <c r="B40" s="1"/>
      <c r="C40" s="1"/>
      <c r="D40" s="1"/>
      <c r="E40" s="1" t="s">
        <v>40</v>
      </c>
      <c r="F40" s="1"/>
      <c r="G40" s="14">
        <v>0</v>
      </c>
      <c r="H40" s="14"/>
      <c r="I40" s="14">
        <v>113.01</v>
      </c>
      <c r="J40" s="14"/>
      <c r="K40" s="14">
        <v>113.01</v>
      </c>
    </row>
    <row r="41" spans="1:11">
      <c r="A41" s="1"/>
      <c r="B41" s="1"/>
      <c r="C41" s="1"/>
      <c r="D41" s="1"/>
      <c r="E41" s="1" t="s">
        <v>41</v>
      </c>
      <c r="F41" s="1"/>
      <c r="G41" s="14">
        <v>3500</v>
      </c>
      <c r="H41" s="14"/>
      <c r="I41" s="14">
        <v>3500</v>
      </c>
      <c r="J41" s="14"/>
      <c r="K41" s="14">
        <v>3500</v>
      </c>
    </row>
    <row r="42" spans="1:11">
      <c r="A42" s="1"/>
      <c r="B42" s="1"/>
      <c r="C42" s="1"/>
      <c r="D42" s="1"/>
      <c r="E42" s="1" t="s">
        <v>42</v>
      </c>
      <c r="F42" s="1"/>
      <c r="G42" s="14"/>
      <c r="H42" s="14"/>
      <c r="I42" s="14"/>
      <c r="J42" s="14"/>
      <c r="K42" s="14"/>
    </row>
    <row r="43" spans="1:11">
      <c r="A43" s="1"/>
      <c r="B43" s="1"/>
      <c r="C43" s="1"/>
      <c r="D43" s="1"/>
      <c r="E43" s="1"/>
      <c r="F43" s="1" t="s">
        <v>43</v>
      </c>
      <c r="G43" s="14">
        <v>0</v>
      </c>
      <c r="H43" s="14"/>
      <c r="I43" s="14">
        <v>200</v>
      </c>
      <c r="J43" s="14"/>
      <c r="K43" s="14">
        <v>200</v>
      </c>
    </row>
    <row r="44" spans="1:11">
      <c r="A44" s="1"/>
      <c r="B44" s="1"/>
      <c r="C44" s="1"/>
      <c r="D44" s="1"/>
      <c r="E44" s="1"/>
      <c r="F44" s="1" t="s">
        <v>44</v>
      </c>
      <c r="G44" s="14">
        <v>0</v>
      </c>
      <c r="H44" s="14"/>
      <c r="I44" s="14">
        <v>110.15</v>
      </c>
      <c r="J44" s="14"/>
      <c r="K44" s="14">
        <v>110.15</v>
      </c>
    </row>
    <row r="45" spans="1:11">
      <c r="A45" s="1"/>
      <c r="B45" s="1"/>
      <c r="C45" s="1"/>
      <c r="D45" s="1"/>
      <c r="E45" s="1"/>
      <c r="F45" s="1" t="s">
        <v>24</v>
      </c>
      <c r="G45" s="14">
        <v>0</v>
      </c>
      <c r="H45" s="14"/>
      <c r="I45" s="14">
        <v>492.77</v>
      </c>
      <c r="J45" s="14"/>
      <c r="K45" s="14">
        <v>492.77</v>
      </c>
    </row>
    <row r="46" spans="1:11">
      <c r="A46" s="1"/>
      <c r="B46" s="1"/>
      <c r="C46" s="1"/>
      <c r="D46" s="1"/>
      <c r="E46" s="1"/>
      <c r="F46" s="1" t="s">
        <v>45</v>
      </c>
      <c r="G46" s="14">
        <v>0</v>
      </c>
      <c r="H46" s="14"/>
      <c r="I46" s="14">
        <v>300</v>
      </c>
      <c r="J46" s="14"/>
      <c r="K46" s="14">
        <v>300</v>
      </c>
    </row>
    <row r="47" spans="1:11">
      <c r="A47" s="1"/>
      <c r="B47" s="1"/>
      <c r="C47" s="1"/>
      <c r="D47" s="1"/>
      <c r="E47" s="1"/>
      <c r="F47" s="1" t="s">
        <v>46</v>
      </c>
      <c r="G47" s="14">
        <v>0</v>
      </c>
      <c r="H47" s="14"/>
      <c r="I47" s="14">
        <v>390.92</v>
      </c>
      <c r="J47" s="14"/>
      <c r="K47" s="14">
        <v>390.92</v>
      </c>
    </row>
    <row r="48" spans="1:11">
      <c r="A48" s="1"/>
      <c r="B48" s="1"/>
      <c r="C48" s="1"/>
      <c r="D48" s="1"/>
      <c r="E48" s="1"/>
      <c r="F48" s="1" t="s">
        <v>47</v>
      </c>
      <c r="G48" s="14">
        <v>0</v>
      </c>
      <c r="H48" s="14"/>
      <c r="I48" s="14">
        <v>28.45</v>
      </c>
      <c r="J48" s="14"/>
      <c r="K48" s="14">
        <v>28.45</v>
      </c>
    </row>
    <row r="49" spans="1:11">
      <c r="A49" s="1"/>
      <c r="B49" s="1"/>
      <c r="C49" s="1"/>
      <c r="D49" s="1"/>
      <c r="E49" s="1"/>
      <c r="F49" s="1" t="s">
        <v>48</v>
      </c>
      <c r="G49" s="14">
        <v>0</v>
      </c>
      <c r="H49" s="14"/>
      <c r="I49" s="14">
        <v>419.74</v>
      </c>
      <c r="J49" s="14"/>
      <c r="K49" s="14">
        <v>419.74</v>
      </c>
    </row>
    <row r="50" spans="1:11">
      <c r="A50" s="1"/>
      <c r="B50" s="1"/>
      <c r="C50" s="1"/>
      <c r="D50" s="1"/>
      <c r="E50" s="1"/>
      <c r="F50" s="1" t="s">
        <v>49</v>
      </c>
      <c r="G50" s="14">
        <v>0</v>
      </c>
      <c r="H50" s="14"/>
      <c r="I50" s="14">
        <v>28.47</v>
      </c>
      <c r="J50" s="14"/>
      <c r="K50" s="14">
        <v>28.47</v>
      </c>
    </row>
    <row r="51" spans="1:11">
      <c r="A51" s="1"/>
      <c r="B51" s="1"/>
      <c r="C51" s="1"/>
      <c r="D51" s="1"/>
      <c r="E51" s="1"/>
      <c r="F51" s="1" t="s">
        <v>50</v>
      </c>
      <c r="G51" s="14">
        <v>0</v>
      </c>
      <c r="H51" s="14"/>
      <c r="I51" s="14">
        <v>51</v>
      </c>
      <c r="J51" s="14"/>
      <c r="K51" s="14">
        <v>51</v>
      </c>
    </row>
    <row r="52" spans="1:11">
      <c r="A52" s="1"/>
      <c r="B52" s="1"/>
      <c r="C52" s="1"/>
      <c r="D52" s="1"/>
      <c r="E52" s="1"/>
      <c r="F52" s="1" t="s">
        <v>51</v>
      </c>
      <c r="G52" s="14">
        <v>0</v>
      </c>
      <c r="H52" s="14"/>
      <c r="I52" s="14">
        <v>463.12</v>
      </c>
      <c r="J52" s="14"/>
      <c r="K52" s="14">
        <v>463.12</v>
      </c>
    </row>
    <row r="53" spans="1:11" ht="15.75" thickBot="1">
      <c r="A53" s="1"/>
      <c r="B53" s="1"/>
      <c r="C53" s="1"/>
      <c r="D53" s="1"/>
      <c r="E53" s="1"/>
      <c r="F53" s="1" t="s">
        <v>52</v>
      </c>
      <c r="G53" s="13">
        <v>0</v>
      </c>
      <c r="H53" s="14"/>
      <c r="I53" s="13">
        <v>183.22</v>
      </c>
      <c r="J53" s="14"/>
      <c r="K53" s="13">
        <v>183.22</v>
      </c>
    </row>
    <row r="54" spans="1:11">
      <c r="A54" s="1"/>
      <c r="B54" s="1"/>
      <c r="C54" s="1"/>
      <c r="D54" s="1"/>
      <c r="E54" s="1" t="s">
        <v>53</v>
      </c>
      <c r="F54" s="1"/>
      <c r="G54" s="14">
        <f>ROUND(SUM(G42:G53),5)</f>
        <v>0</v>
      </c>
      <c r="H54" s="14"/>
      <c r="I54" s="14">
        <f>ROUND(SUM(I42:I53),5)</f>
        <v>2667.84</v>
      </c>
      <c r="J54" s="14"/>
      <c r="K54" s="14">
        <f>ROUND(SUM(K42:K53),5)</f>
        <v>2667.84</v>
      </c>
    </row>
    <row r="55" spans="1:11">
      <c r="A55" s="1"/>
      <c r="B55" s="1"/>
      <c r="C55" s="1"/>
      <c r="D55" s="1"/>
      <c r="E55" s="1" t="s">
        <v>54</v>
      </c>
      <c r="F55" s="1"/>
      <c r="G55" s="14">
        <v>0</v>
      </c>
      <c r="H55" s="14"/>
      <c r="I55" s="14">
        <v>750</v>
      </c>
      <c r="J55" s="14"/>
      <c r="K55" s="14">
        <v>750</v>
      </c>
    </row>
    <row r="56" spans="1:11">
      <c r="A56" s="1"/>
      <c r="B56" s="1"/>
      <c r="C56" s="1"/>
      <c r="D56" s="1"/>
      <c r="E56" s="1" t="s">
        <v>55</v>
      </c>
      <c r="F56" s="1"/>
      <c r="G56" s="14">
        <v>0</v>
      </c>
      <c r="H56" s="14"/>
      <c r="I56" s="14">
        <v>439.08</v>
      </c>
      <c r="J56" s="14"/>
      <c r="K56" s="14">
        <v>500</v>
      </c>
    </row>
    <row r="57" spans="1:11">
      <c r="A57" s="1"/>
      <c r="B57" s="1"/>
      <c r="C57" s="1"/>
      <c r="D57" s="1"/>
      <c r="E57" s="1" t="s">
        <v>56</v>
      </c>
      <c r="F57" s="1"/>
      <c r="G57" s="14">
        <v>0</v>
      </c>
      <c r="H57" s="14"/>
      <c r="I57" s="14">
        <v>250</v>
      </c>
      <c r="J57" s="14"/>
      <c r="K57" s="14">
        <v>250</v>
      </c>
    </row>
    <row r="58" spans="1:11" ht="15.75" thickBot="1">
      <c r="A58" s="1"/>
      <c r="B58" s="1"/>
      <c r="C58" s="1"/>
      <c r="D58" s="1"/>
      <c r="E58" s="1" t="s">
        <v>57</v>
      </c>
      <c r="F58" s="1"/>
      <c r="G58" s="13">
        <v>0</v>
      </c>
      <c r="H58" s="14"/>
      <c r="I58" s="13">
        <v>250</v>
      </c>
      <c r="J58" s="14"/>
      <c r="K58" s="13">
        <v>250</v>
      </c>
    </row>
    <row r="59" spans="1:11">
      <c r="A59" s="1"/>
      <c r="B59" s="1"/>
      <c r="C59" s="1"/>
      <c r="D59" s="1" t="s">
        <v>58</v>
      </c>
      <c r="E59" s="1"/>
      <c r="F59" s="1"/>
      <c r="G59" s="14">
        <f>ROUND(SUM(G39:G41)+SUM(G54:G58),5)</f>
        <v>3500</v>
      </c>
      <c r="H59" s="14"/>
      <c r="I59" s="14">
        <f>ROUND(SUM(I39:I41)+SUM(I54:I58),5)</f>
        <v>7969.93</v>
      </c>
      <c r="J59" s="14"/>
      <c r="K59" s="14">
        <f>ROUND(SUM(K39:K41)+SUM(K54:K58),5)</f>
        <v>8030.85</v>
      </c>
    </row>
    <row r="60" spans="1:11">
      <c r="A60" s="1"/>
      <c r="B60" s="1"/>
      <c r="C60" s="1"/>
      <c r="D60" s="1" t="s">
        <v>59</v>
      </c>
      <c r="E60" s="1"/>
      <c r="F60" s="1"/>
      <c r="G60" s="14"/>
      <c r="H60" s="14"/>
      <c r="I60" s="14"/>
      <c r="J60" s="14"/>
      <c r="K60" s="14"/>
    </row>
    <row r="61" spans="1:11">
      <c r="A61" s="1"/>
      <c r="B61" s="1"/>
      <c r="C61" s="1"/>
      <c r="D61" s="1"/>
      <c r="E61" s="1" t="s">
        <v>60</v>
      </c>
      <c r="F61" s="1"/>
      <c r="G61" s="14">
        <v>40</v>
      </c>
      <c r="H61" s="14"/>
      <c r="I61" s="14">
        <v>480</v>
      </c>
      <c r="J61" s="14"/>
      <c r="K61" s="14">
        <v>480</v>
      </c>
    </row>
    <row r="62" spans="1:11" ht="15.75" thickBot="1">
      <c r="A62" s="1"/>
      <c r="B62" s="1"/>
      <c r="C62" s="1"/>
      <c r="D62" s="1"/>
      <c r="E62" s="1" t="s">
        <v>61</v>
      </c>
      <c r="F62" s="1"/>
      <c r="G62" s="15">
        <v>150</v>
      </c>
      <c r="H62" s="14"/>
      <c r="I62" s="15">
        <v>1825</v>
      </c>
      <c r="J62" s="14"/>
      <c r="K62" s="15">
        <v>1825</v>
      </c>
    </row>
    <row r="63" spans="1:11" ht="15.75" thickBot="1">
      <c r="A63" s="1"/>
      <c r="B63" s="1"/>
      <c r="C63" s="1"/>
      <c r="D63" s="1" t="s">
        <v>62</v>
      </c>
      <c r="E63" s="1"/>
      <c r="F63" s="1"/>
      <c r="G63" s="16">
        <f>ROUND(SUM(G60:G62),5)</f>
        <v>190</v>
      </c>
      <c r="H63" s="14"/>
      <c r="I63" s="16">
        <f>ROUND(SUM(I60:I62),5)</f>
        <v>2305</v>
      </c>
      <c r="J63" s="14"/>
      <c r="K63" s="16">
        <f>ROUND(SUM(K60:K62),5)</f>
        <v>2305</v>
      </c>
    </row>
    <row r="64" spans="1:11">
      <c r="A64" s="1"/>
      <c r="B64" s="1"/>
      <c r="C64" s="1" t="s">
        <v>63</v>
      </c>
      <c r="D64" s="1"/>
      <c r="E64" s="1"/>
      <c r="F64" s="1"/>
      <c r="G64" s="14">
        <f>ROUND(G22+G34+SUM(G37:G38)+G59+G63,5)</f>
        <v>13894.79</v>
      </c>
      <c r="H64" s="14"/>
      <c r="I64" s="14">
        <f>ROUND(I22+I34+SUM(I37:I38)+I59+I63,5)</f>
        <v>24422.080000000002</v>
      </c>
      <c r="J64" s="14"/>
      <c r="K64" s="14">
        <f>ROUND(K22+K34+SUM(K37:K38)+K59+K63,5)</f>
        <v>24844.35</v>
      </c>
    </row>
    <row r="65" spans="1:11">
      <c r="A65" s="1"/>
      <c r="B65" s="1"/>
      <c r="C65" s="1" t="s">
        <v>64</v>
      </c>
      <c r="D65" s="1"/>
      <c r="E65" s="1"/>
      <c r="F65" s="1"/>
      <c r="G65" s="14"/>
      <c r="H65" s="14"/>
      <c r="I65" s="14"/>
      <c r="J65" s="14"/>
      <c r="K65" s="14"/>
    </row>
    <row r="66" spans="1:11">
      <c r="A66" s="1"/>
      <c r="B66" s="1"/>
      <c r="C66" s="1"/>
      <c r="D66" s="1" t="s">
        <v>65</v>
      </c>
      <c r="E66" s="1"/>
      <c r="F66" s="1"/>
      <c r="G66" s="14">
        <v>0</v>
      </c>
      <c r="H66" s="14"/>
      <c r="I66" s="14">
        <v>2550</v>
      </c>
      <c r="J66" s="14"/>
      <c r="K66" s="14">
        <v>2550</v>
      </c>
    </row>
    <row r="67" spans="1:11">
      <c r="A67" s="1"/>
      <c r="B67" s="1"/>
      <c r="C67" s="1"/>
      <c r="D67" s="1" t="s">
        <v>66</v>
      </c>
      <c r="E67" s="1"/>
      <c r="F67" s="1"/>
      <c r="G67" s="14">
        <v>2500</v>
      </c>
      <c r="H67" s="14"/>
      <c r="I67" s="14">
        <v>2500</v>
      </c>
      <c r="J67" s="14"/>
      <c r="K67" s="14">
        <v>2500</v>
      </c>
    </row>
    <row r="68" spans="1:11">
      <c r="A68" s="1"/>
      <c r="B68" s="1"/>
      <c r="C68" s="1"/>
      <c r="D68" s="1" t="s">
        <v>67</v>
      </c>
      <c r="E68" s="1"/>
      <c r="F68" s="1"/>
      <c r="G68" s="14">
        <v>1000</v>
      </c>
      <c r="H68" s="14"/>
      <c r="I68" s="14">
        <v>1000</v>
      </c>
      <c r="J68" s="14"/>
      <c r="K68" s="14">
        <v>1000</v>
      </c>
    </row>
    <row r="69" spans="1:11">
      <c r="A69" s="1"/>
      <c r="B69" s="1"/>
      <c r="C69" s="1"/>
      <c r="D69" s="1" t="s">
        <v>68</v>
      </c>
      <c r="E69" s="1"/>
      <c r="F69" s="1"/>
      <c r="G69" s="14">
        <v>0</v>
      </c>
      <c r="H69" s="14"/>
      <c r="I69" s="14">
        <v>4605.5</v>
      </c>
      <c r="J69" s="14"/>
      <c r="K69" s="14">
        <v>4605.5</v>
      </c>
    </row>
    <row r="70" spans="1:11" ht="15.75" thickBot="1">
      <c r="A70" s="1"/>
      <c r="B70" s="1"/>
      <c r="C70" s="1"/>
      <c r="D70" s="1" t="s">
        <v>69</v>
      </c>
      <c r="E70" s="1"/>
      <c r="F70" s="1"/>
      <c r="G70" s="13">
        <v>0</v>
      </c>
      <c r="H70" s="14"/>
      <c r="I70" s="13">
        <v>1250</v>
      </c>
      <c r="J70" s="14"/>
      <c r="K70" s="13">
        <v>1250</v>
      </c>
    </row>
    <row r="71" spans="1:11">
      <c r="A71" s="1"/>
      <c r="B71" s="1"/>
      <c r="C71" s="1" t="s">
        <v>70</v>
      </c>
      <c r="D71" s="1"/>
      <c r="E71" s="1"/>
      <c r="F71" s="1"/>
      <c r="G71" s="14">
        <f>ROUND(SUM(G65:G70),5)</f>
        <v>3500</v>
      </c>
      <c r="H71" s="14"/>
      <c r="I71" s="14">
        <f>ROUND(SUM(I65:I70),5)</f>
        <v>11905.5</v>
      </c>
      <c r="J71" s="14"/>
      <c r="K71" s="14">
        <f>ROUND(SUM(K65:K70),5)</f>
        <v>11905.5</v>
      </c>
    </row>
    <row r="72" spans="1:11" ht="15.75" thickBot="1">
      <c r="A72" s="1"/>
      <c r="B72" s="1"/>
      <c r="C72" s="1" t="s">
        <v>71</v>
      </c>
      <c r="D72" s="1"/>
      <c r="E72" s="1"/>
      <c r="F72" s="1"/>
      <c r="G72" s="15">
        <v>0</v>
      </c>
      <c r="H72" s="14"/>
      <c r="I72" s="15">
        <v>0</v>
      </c>
      <c r="J72" s="14"/>
      <c r="K72" s="15">
        <v>-595.48</v>
      </c>
    </row>
    <row r="73" spans="1:11" ht="15.75" thickBot="1">
      <c r="A73" s="1"/>
      <c r="B73" s="1" t="s">
        <v>72</v>
      </c>
      <c r="C73" s="1"/>
      <c r="D73" s="1"/>
      <c r="E73" s="1"/>
      <c r="F73" s="1"/>
      <c r="G73" s="17">
        <f>ROUND(G6+G21+G64+SUM(G71:G72),5)</f>
        <v>17916.47</v>
      </c>
      <c r="H73" s="14"/>
      <c r="I73" s="17">
        <f>ROUND(I6+I21+I64+SUM(I71:I72),5)</f>
        <v>41982.14</v>
      </c>
      <c r="J73" s="14"/>
      <c r="K73" s="17">
        <f>ROUND(K6+K21+K64+SUM(K71:K72),5)</f>
        <v>42000</v>
      </c>
    </row>
    <row r="74" spans="1:11" s="6" customFormat="1" ht="12" thickBot="1">
      <c r="A74" s="1" t="s">
        <v>73</v>
      </c>
      <c r="B74" s="1"/>
      <c r="C74" s="1"/>
      <c r="D74" s="1"/>
      <c r="E74" s="1"/>
      <c r="F74" s="1"/>
      <c r="G74" s="18">
        <f>ROUND(G5-G73,5)</f>
        <v>-17916.47</v>
      </c>
      <c r="H74" s="19"/>
      <c r="I74" s="18">
        <f>ROUND(I5-I73,5)</f>
        <v>17.86</v>
      </c>
      <c r="J74" s="19"/>
      <c r="K74" s="18">
        <f>ROUND(K5-K73,5)</f>
        <v>0</v>
      </c>
    </row>
    <row r="75" spans="1:11" ht="15.75" thickTop="1"/>
    <row r="76" spans="1:11" ht="26.25">
      <c r="A76" s="24" t="s">
        <v>86</v>
      </c>
      <c r="B76" s="24"/>
      <c r="C76" s="24"/>
      <c r="D76" s="24"/>
      <c r="E76" s="24"/>
      <c r="F76" s="24"/>
    </row>
  </sheetData>
  <pageMargins left="0.7" right="0.7" top="0.75" bottom="0.75" header="0.1" footer="0.3"/>
  <pageSetup scale="85" fitToHeight="2" orientation="landscape" horizontalDpi="0" verticalDpi="0" r:id="rId1"/>
  <headerFooter>
    <oddHeader>&amp;C&amp;"Arial,Bold"&amp;12 Tarzana Neighborhood Council
&amp;14 Profit &amp;&amp; Loss Budget Performance
&amp;10 June 2018</oddHeader>
    <oddFooter>&amp;L&amp;D, &amp;T, &amp;F&amp;R&amp;"Arial,Bold"&amp;8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4:E17"/>
  <sheetViews>
    <sheetView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/>
  <cols>
    <col min="1" max="1" width="6" style="11" customWidth="1"/>
    <col min="2" max="2" width="5.85546875" style="11" customWidth="1"/>
    <col min="3" max="3" width="6.5703125" style="11" customWidth="1"/>
    <col min="4" max="4" width="28.85546875" style="11" customWidth="1"/>
    <col min="5" max="5" width="16" style="12" customWidth="1"/>
  </cols>
  <sheetData>
    <row r="4" spans="1:5" s="10" customFormat="1" ht="15.75" thickBot="1">
      <c r="A4" s="7"/>
      <c r="B4" s="7"/>
      <c r="C4" s="7"/>
      <c r="D4" s="7"/>
      <c r="E4" s="22" t="s">
        <v>74</v>
      </c>
    </row>
    <row r="5" spans="1:5" ht="15.75" thickTop="1">
      <c r="A5" s="1" t="s">
        <v>75</v>
      </c>
      <c r="B5" s="1"/>
      <c r="C5" s="1"/>
      <c r="D5" s="1"/>
      <c r="E5" s="4"/>
    </row>
    <row r="6" spans="1:5">
      <c r="A6" s="1"/>
      <c r="B6" s="1" t="s">
        <v>76</v>
      </c>
      <c r="C6" s="1"/>
      <c r="D6" s="1"/>
      <c r="E6" s="4"/>
    </row>
    <row r="7" spans="1:5">
      <c r="A7" s="1"/>
      <c r="B7" s="1"/>
      <c r="C7" s="1" t="s">
        <v>77</v>
      </c>
      <c r="D7" s="1"/>
      <c r="E7" s="4"/>
    </row>
    <row r="8" spans="1:5" ht="15.75" thickBot="1">
      <c r="A8" s="1"/>
      <c r="B8" s="1"/>
      <c r="C8" s="1"/>
      <c r="D8" s="1" t="s">
        <v>78</v>
      </c>
      <c r="E8" s="23">
        <v>17.86</v>
      </c>
    </row>
    <row r="9" spans="1:5" ht="15.75" thickBot="1">
      <c r="A9" s="1"/>
      <c r="B9" s="1"/>
      <c r="C9" s="1" t="s">
        <v>79</v>
      </c>
      <c r="D9" s="1"/>
      <c r="E9" s="17">
        <f>ROUND(SUM(E7:E8),5)</f>
        <v>17.86</v>
      </c>
    </row>
    <row r="10" spans="1:5" ht="15.75" thickBot="1">
      <c r="A10" s="1"/>
      <c r="B10" s="1" t="s">
        <v>80</v>
      </c>
      <c r="C10" s="1"/>
      <c r="D10" s="1"/>
      <c r="E10" s="17">
        <f>ROUND(E6+E9,5)</f>
        <v>17.86</v>
      </c>
    </row>
    <row r="11" spans="1:5" s="6" customFormat="1" ht="12" thickBot="1">
      <c r="A11" s="1" t="s">
        <v>81</v>
      </c>
      <c r="B11" s="1"/>
      <c r="C11" s="1"/>
      <c r="D11" s="1"/>
      <c r="E11" s="18">
        <f>ROUND(E5+E10,5)</f>
        <v>17.86</v>
      </c>
    </row>
    <row r="12" spans="1:5" ht="15.75" thickTop="1">
      <c r="A12" s="1" t="s">
        <v>82</v>
      </c>
      <c r="B12" s="1"/>
      <c r="C12" s="1"/>
      <c r="D12" s="1"/>
      <c r="E12" s="21"/>
    </row>
    <row r="13" spans="1:5">
      <c r="A13" s="1"/>
      <c r="B13" s="1" t="s">
        <v>83</v>
      </c>
      <c r="C13" s="1"/>
      <c r="D13" s="1"/>
      <c r="E13" s="21"/>
    </row>
    <row r="14" spans="1:5" ht="15.75" thickBot="1">
      <c r="A14" s="1"/>
      <c r="B14" s="1"/>
      <c r="C14" s="1" t="s">
        <v>73</v>
      </c>
      <c r="D14" s="1"/>
      <c r="E14" s="23">
        <v>17.86</v>
      </c>
    </row>
    <row r="15" spans="1:5" ht="15.75" thickBot="1">
      <c r="A15" s="1"/>
      <c r="B15" s="1" t="s">
        <v>84</v>
      </c>
      <c r="C15" s="1"/>
      <c r="D15" s="1"/>
      <c r="E15" s="17">
        <f>ROUND(SUM(E13:E14),5)</f>
        <v>17.86</v>
      </c>
    </row>
    <row r="16" spans="1:5" s="6" customFormat="1" ht="12" thickBot="1">
      <c r="A16" s="1" t="s">
        <v>85</v>
      </c>
      <c r="B16" s="1"/>
      <c r="C16" s="1"/>
      <c r="D16" s="1"/>
      <c r="E16" s="18">
        <f>ROUND(E12+E15,5)</f>
        <v>17.86</v>
      </c>
    </row>
    <row r="17" ht="15.75" thickTop="1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June 30, 2018</oddHeader>
    <oddFooter>&amp;L&amp;D, &amp;T, &amp;F&amp;R&amp;"Arial,Bold"&amp;8 Page &amp;P of &amp;N</oddFooter>
  </headerFooter>
  <legacyDrawing r:id="rId2"/>
  <controls>
    <control shapeId="2050" r:id="rId3" name="HEADER"/>
    <control shapeId="2049" r:id="rId4" name="FILT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2018-06-28T22:49:56Z</cp:lastPrinted>
  <dcterms:created xsi:type="dcterms:W3CDTF">2018-06-28T22:38:58Z</dcterms:created>
  <dcterms:modified xsi:type="dcterms:W3CDTF">2018-06-28T22:55:21Z</dcterms:modified>
</cp:coreProperties>
</file>