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F00CDD70-09A7-497A-A326-918B0CD6672F}" xr6:coauthVersionLast="45" xr6:coauthVersionMax="45" xr10:uidLastSave="{00000000-0000-0000-0000-000000000000}"/>
  <bookViews>
    <workbookView xWindow="-120" yWindow="-120" windowWidth="20730" windowHeight="11160" activeTab="1" xr2:uid="{276E1371-5314-439E-BA31-BACFB76BBE98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$26:$26,'P&amp;L'!$27:$27,'P&amp;L'!$28:$28,'P&amp;L'!$31:$31</definedName>
    <definedName name="QB_DATA_1" localSheetId="0" hidden="1">'P&amp;L'!$32:$32,'P&amp;L'!$35:$35</definedName>
    <definedName name="QB_FORMULA_0" localSheetId="0" hidden="1">'P&amp;L'!$G$5,'P&amp;L'!#REF!,'P&amp;L'!$I$5,'P&amp;L'!#REF!,'P&amp;L'!$K$5,'P&amp;L'!$G$18,'P&amp;L'!#REF!,'P&amp;L'!$I$18,'P&amp;L'!#REF!,'P&amp;L'!$K$18,'P&amp;L'!$G$20,'P&amp;L'!#REF!,'P&amp;L'!$I$20,'P&amp;L'!#REF!,'P&amp;L'!$K$20,'P&amp;L'!$G$25</definedName>
    <definedName name="QB_FORMULA_1" localSheetId="0" hidden="1">'P&amp;L'!#REF!,'P&amp;L'!$I$25,'P&amp;L'!#REF!,'P&amp;L'!$K$25,'P&amp;L'!$G$29,'P&amp;L'!#REF!,'P&amp;L'!$I$29,'P&amp;L'!#REF!,'P&amp;L'!$K$29,'P&amp;L'!$G$33,'P&amp;L'!#REF!,'P&amp;L'!$I$33,'P&amp;L'!#REF!,'P&amp;L'!$K$33,'P&amp;L'!$G$34,'P&amp;L'!#REF!</definedName>
    <definedName name="QB_FORMULA_2" localSheetId="0" hidden="1">'P&amp;L'!$I$34,'P&amp;L'!#REF!,'P&amp;L'!$K$34,'P&amp;L'!$G$36,'P&amp;L'!#REF!,'P&amp;L'!$I$36,'P&amp;L'!#REF!,'P&amp;L'!$K$36,'P&amp;L'!$G$37,'P&amp;L'!#REF!,'P&amp;L'!$I$37,'P&amp;L'!#REF!,'P&amp;L'!$K$37</definedName>
    <definedName name="QB_ROW_123240" localSheetId="0" hidden="1">'P&amp;L'!$E$14</definedName>
    <definedName name="QB_ROW_13320" localSheetId="0" hidden="1">'P&amp;L'!$C$35</definedName>
    <definedName name="QB_ROW_15340" localSheetId="0" hidden="1">'P&amp;L'!$E$9</definedName>
    <definedName name="QB_ROW_171250" localSheetId="0" hidden="1">'P&amp;L'!$F$24</definedName>
    <definedName name="QB_ROW_18030" localSheetId="0" hidden="1">'P&amp;L'!$D$8</definedName>
    <definedName name="QB_ROW_18301" localSheetId="0" hidden="1">'P&amp;L'!$A$37</definedName>
    <definedName name="QB_ROW_18330" localSheetId="0" hidden="1">'P&amp;L'!$D$18</definedName>
    <definedName name="QB_ROW_189240" localSheetId="0" hidden="1">'P&amp;L'!$E$13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'P&amp;L'!$B$36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'P&amp;L'!$D$29</definedName>
    <definedName name="QB_ROW_30240" localSheetId="0" hidden="1">'P&amp;L'!$E$27</definedName>
    <definedName name="QB_ROW_31240" localSheetId="0" hidden="1">'P&amp;L'!$E$26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220" localSheetId="0" hidden="1">'P&amp;L'!$C$4</definedName>
    <definedName name="QB_ROW_8020" localSheetId="0" hidden="1">'P&amp;L'!$C$7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'P&amp;L'!$C$34</definedName>
    <definedName name="QB_ROW_97040" localSheetId="0" hidden="1">'P&amp;L'!$E$23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20191130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20191101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I33" i="1"/>
  <c r="G33" i="1"/>
  <c r="K25" i="1"/>
  <c r="K29" i="1" s="1"/>
  <c r="I25" i="1"/>
  <c r="I29" i="1" s="1"/>
  <c r="I34" i="1" s="1"/>
  <c r="G25" i="1"/>
  <c r="G29" i="1" s="1"/>
  <c r="G34" i="1" s="1"/>
  <c r="K18" i="1"/>
  <c r="K20" i="1" s="1"/>
  <c r="I18" i="1"/>
  <c r="I20" i="1" s="1"/>
  <c r="G18" i="1"/>
  <c r="G20" i="1" s="1"/>
  <c r="K5" i="1"/>
  <c r="I5" i="1"/>
  <c r="G5" i="1"/>
  <c r="K34" i="1" l="1"/>
  <c r="G36" i="1"/>
  <c r="G37" i="1" s="1"/>
  <c r="I36" i="1"/>
  <c r="I37" i="1" s="1"/>
  <c r="K36" i="1"/>
  <c r="K37" i="1" s="1"/>
</calcChain>
</file>

<file path=xl/sharedStrings.xml><?xml version="1.0" encoding="utf-8"?>
<sst xmlns="http://schemas.openxmlformats.org/spreadsheetml/2006/main" count="50" uniqueCount="49">
  <si>
    <t>Nov 19</t>
  </si>
  <si>
    <t>Jul - Nov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</si>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</sst>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#,##0.00;\-#,##0.00"/>
    <numFmt numFmtId="166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0" fillId="0" borderId="2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4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5" xfId="0" applyNumberFormat="1" applyFont="1" applyBorder="1"/>
    <xf numFmtId="39" fontId="2" fillId="0" borderId="7" xfId="0" applyNumberFormat="1" applyFont="1" applyBorder="1"/>
    <xf numFmtId="7" fontId="1" fillId="0" borderId="6" xfId="0" applyNumberFormat="1" applyFont="1" applyBorder="1"/>
    <xf numFmtId="7" fontId="1" fillId="0" borderId="0" xfId="0" applyNumberFormat="1" applyFont="1"/>
    <xf numFmtId="7" fontId="2" fillId="0" borderId="4" xfId="0" applyNumberFormat="1" applyFont="1" applyBorder="1"/>
    <xf numFmtId="7" fontId="2" fillId="0" borderId="0" xfId="0" applyNumberFormat="1" applyFont="1"/>
    <xf numFmtId="39" fontId="0" fillId="0" borderId="8" xfId="0" applyNumberFormat="1" applyBorder="1"/>
    <xf numFmtId="7" fontId="0" fillId="0" borderId="1" xfId="0" applyNumberFormat="1" applyBorder="1"/>
    <xf numFmtId="7" fontId="0" fillId="0" borderId="9" xfId="0" applyNumberFormat="1" applyBorder="1"/>
    <xf numFmtId="7" fontId="0" fillId="0" borderId="0" xfId="0" applyNumberFormat="1"/>
    <xf numFmtId="7" fontId="0" fillId="0" borderId="10" xfId="0" applyNumberFormat="1" applyBorder="1"/>
    <xf numFmtId="166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2BBDC5E-6E40-4311-A59F-324EAE132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888B63D-C790-40E0-A186-92EB683179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8306-0984-457E-B57D-6B79FBEAD04A}">
  <sheetPr codeName="Sheet1"/>
  <dimension ref="A1:K38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A38" sqref="A38"/>
    </sheetView>
  </sheetViews>
  <sheetFormatPr defaultRowHeight="15" x14ac:dyDescent="0.25"/>
  <cols>
    <col min="1" max="5" width="6.140625" style="11" customWidth="1"/>
    <col min="6" max="6" width="29.7109375" style="11" customWidth="1"/>
    <col min="7" max="7" width="12.28515625" style="12" customWidth="1"/>
    <col min="8" max="8" width="2.28515625" style="12" customWidth="1"/>
    <col min="9" max="9" width="9.71093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32.840000000000003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747.7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183.82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17.64</v>
      </c>
      <c r="J16" s="14"/>
      <c r="K16" s="14">
        <v>100</v>
      </c>
    </row>
    <row r="17" spans="1:11" ht="15.75" thickBot="1" x14ac:dyDescent="0.3">
      <c r="A17" s="1"/>
      <c r="B17" s="1"/>
      <c r="C17" s="1"/>
      <c r="D17" s="1"/>
      <c r="E17" s="1" t="s">
        <v>17</v>
      </c>
      <c r="F17" s="1"/>
      <c r="G17" s="13">
        <v>0</v>
      </c>
      <c r="H17" s="14"/>
      <c r="I17" s="13">
        <v>52.26</v>
      </c>
      <c r="J17" s="14"/>
      <c r="K17" s="13">
        <v>75</v>
      </c>
    </row>
    <row r="18" spans="1:11" x14ac:dyDescent="0.25">
      <c r="A18" s="1"/>
      <c r="B18" s="1"/>
      <c r="C18" s="1"/>
      <c r="D18" s="1" t="s">
        <v>18</v>
      </c>
      <c r="E18" s="1"/>
      <c r="F18" s="1"/>
      <c r="G18" s="14">
        <f>ROUND(SUM(G8:G17),5)</f>
        <v>0</v>
      </c>
      <c r="H18" s="14"/>
      <c r="I18" s="14">
        <f>ROUND(SUM(I8:I17),5)</f>
        <v>1034.26</v>
      </c>
      <c r="J18" s="14"/>
      <c r="K18" s="14">
        <f>ROUND(SUM(K8:K17),5)</f>
        <v>4880</v>
      </c>
    </row>
    <row r="19" spans="1:11" ht="15.75" thickBot="1" x14ac:dyDescent="0.3">
      <c r="A19" s="1"/>
      <c r="B19" s="1"/>
      <c r="C19" s="1"/>
      <c r="D19" s="1" t="s">
        <v>19</v>
      </c>
      <c r="E19" s="1"/>
      <c r="F19" s="1"/>
      <c r="G19" s="13">
        <v>0</v>
      </c>
      <c r="H19" s="14"/>
      <c r="I19" s="13">
        <v>739.2</v>
      </c>
      <c r="J19" s="14"/>
      <c r="K19" s="13">
        <v>2400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4">
        <f>ROUND(G7+SUM(G18:G19),5)</f>
        <v>0</v>
      </c>
      <c r="H20" s="14"/>
      <c r="I20" s="14">
        <f>ROUND(I7+SUM(I18:I19),5)</f>
        <v>1773.46</v>
      </c>
      <c r="J20" s="14"/>
      <c r="K20" s="14">
        <f>ROUND(K7+SUM(K18:K19),5)</f>
        <v>7280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 t="s">
        <v>22</v>
      </c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/>
      <c r="E23" s="1" t="s">
        <v>23</v>
      </c>
      <c r="F23" s="1"/>
      <c r="G23" s="14"/>
      <c r="H23" s="14"/>
      <c r="I23" s="14"/>
      <c r="J23" s="14"/>
      <c r="K23" s="14"/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3">
        <v>0</v>
      </c>
      <c r="H24" s="14"/>
      <c r="I24" s="13">
        <v>0</v>
      </c>
      <c r="J24" s="14"/>
      <c r="K24" s="13">
        <v>3000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f>ROUND(SUM(G23:G24),5)</f>
        <v>0</v>
      </c>
      <c r="H25" s="14"/>
      <c r="I25" s="14">
        <f>ROUND(SUM(I23:I24),5)</f>
        <v>0</v>
      </c>
      <c r="J25" s="14"/>
      <c r="K25" s="14">
        <f>ROUND(SUM(K23:K24),5)</f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0</v>
      </c>
      <c r="H26" s="14"/>
      <c r="I26" s="14">
        <v>163.16</v>
      </c>
      <c r="J26" s="14"/>
      <c r="K26" s="14">
        <v>550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2639.39</v>
      </c>
      <c r="J27" s="14"/>
      <c r="K27" s="14">
        <v>2639.59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3">
        <v>0</v>
      </c>
      <c r="H28" s="14"/>
      <c r="I28" s="13">
        <v>0</v>
      </c>
      <c r="J28" s="14"/>
      <c r="K28" s="13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>
        <f>ROUND(G22+SUM(G25:G28),5)</f>
        <v>0</v>
      </c>
      <c r="H29" s="14"/>
      <c r="I29" s="14">
        <f>ROUND(I22+SUM(I25:I28),5)</f>
        <v>2802.55</v>
      </c>
      <c r="J29" s="14"/>
      <c r="K29" s="14">
        <f>ROUND(K22+SUM(K25:K28),5)</f>
        <v>6439.59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</row>
    <row r="31" spans="1:11" x14ac:dyDescent="0.25">
      <c r="A31" s="1"/>
      <c r="B31" s="1"/>
      <c r="C31" s="1"/>
      <c r="D31" s="1"/>
      <c r="E31" s="1" t="s">
        <v>31</v>
      </c>
      <c r="F31" s="1"/>
      <c r="G31" s="14">
        <v>40</v>
      </c>
      <c r="H31" s="14"/>
      <c r="I31" s="14">
        <v>200</v>
      </c>
      <c r="J31" s="14"/>
      <c r="K31" s="14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5">
        <v>150</v>
      </c>
      <c r="H32" s="14"/>
      <c r="I32" s="15">
        <v>750</v>
      </c>
      <c r="J32" s="14"/>
      <c r="K32" s="15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6">
        <f>ROUND(SUM(G30:G32),5)</f>
        <v>190</v>
      </c>
      <c r="H33" s="14"/>
      <c r="I33" s="16">
        <f>ROUND(SUM(I30:I32),5)</f>
        <v>950</v>
      </c>
      <c r="J33" s="14"/>
      <c r="K33" s="16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4">
        <f>ROUND(G21+G29+G33,5)</f>
        <v>190</v>
      </c>
      <c r="H34" s="14"/>
      <c r="I34" s="14">
        <f>ROUND(I21+I29+I33,5)</f>
        <v>3752.55</v>
      </c>
      <c r="J34" s="14"/>
      <c r="K34" s="14">
        <f>ROUND(K21+K29+K33,5)</f>
        <v>10719.59</v>
      </c>
    </row>
    <row r="35" spans="1:11" ht="15.75" thickBot="1" x14ac:dyDescent="0.3">
      <c r="A35" s="1"/>
      <c r="B35" s="1"/>
      <c r="C35" s="1" t="s">
        <v>35</v>
      </c>
      <c r="D35" s="1"/>
      <c r="E35" s="1"/>
      <c r="F35" s="1"/>
      <c r="G35" s="15">
        <v>0</v>
      </c>
      <c r="H35" s="14"/>
      <c r="I35" s="15">
        <v>0</v>
      </c>
      <c r="J35" s="14"/>
      <c r="K35" s="15">
        <v>31272.68</v>
      </c>
    </row>
    <row r="36" spans="1:11" ht="15.75" thickBot="1" x14ac:dyDescent="0.3">
      <c r="A36" s="1"/>
      <c r="B36" s="1" t="s">
        <v>36</v>
      </c>
      <c r="C36" s="1"/>
      <c r="D36" s="1"/>
      <c r="E36" s="1"/>
      <c r="F36" s="1"/>
      <c r="G36" s="17">
        <f>ROUND(G6+G20+SUM(G34:G35),5)</f>
        <v>190</v>
      </c>
      <c r="H36" s="14"/>
      <c r="I36" s="17">
        <f>ROUND(I6+I20+SUM(I34:I35),5)</f>
        <v>5526.01</v>
      </c>
      <c r="J36" s="14"/>
      <c r="K36" s="17">
        <f>ROUND(K6+K20+SUM(K34:K35),5)</f>
        <v>49272.27</v>
      </c>
    </row>
    <row r="37" spans="1:11" s="6" customFormat="1" ht="12" thickBot="1" x14ac:dyDescent="0.25">
      <c r="A37" s="1" t="s">
        <v>37</v>
      </c>
      <c r="B37" s="1"/>
      <c r="C37" s="1"/>
      <c r="D37" s="1"/>
      <c r="E37" s="1"/>
      <c r="F37" s="1"/>
      <c r="G37" s="18">
        <f>ROUND(G5-G36,5)</f>
        <v>-190</v>
      </c>
      <c r="H37" s="19"/>
      <c r="I37" s="18">
        <f>ROUND(I5-I36,5)</f>
        <v>43746.26</v>
      </c>
      <c r="J37" s="19"/>
      <c r="K37" s="18">
        <f>ROUND(K5-K36,5)</f>
        <v>0</v>
      </c>
    </row>
    <row r="38" spans="1:11" ht="15.75" thickTop="1" x14ac:dyDescent="0.25"/>
  </sheetData>
  <pageMargins left="0.7" right="0.7" top="0.75" bottom="0.75" header="0.1" footer="0.3"/>
  <pageSetup scale="90" orientation="landscape" horizontalDpi="0" verticalDpi="0" r:id="rId1"/>
  <headerFooter>
    <oddHeader>&amp;L&amp;"Arial,Bold"&amp;8 4:17 PM
 12/23/19
 Cash Basis&amp;C&amp;"Arial,Bold"&amp;12 Tarzana Neighborhood Council
&amp;14 Profit &amp;&amp; Loss Budget Performance
&amp;10 November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E602-75C4-445C-88AA-03B62F693557}">
  <dimension ref="A3:E18"/>
  <sheetViews>
    <sheetView tabSelected="1" workbookViewId="0">
      <selection activeCell="E3" sqref="E3"/>
    </sheetView>
  </sheetViews>
  <sheetFormatPr defaultRowHeight="15" x14ac:dyDescent="0.25"/>
  <cols>
    <col min="1" max="3" width="6" customWidth="1"/>
    <col min="4" max="4" width="34.28515625" customWidth="1"/>
    <col min="5" max="5" width="18.140625" bestFit="1" customWidth="1"/>
  </cols>
  <sheetData>
    <row r="3" spans="1:5" x14ac:dyDescent="0.25">
      <c r="E3" s="27"/>
    </row>
    <row r="4" spans="1:5" x14ac:dyDescent="0.25">
      <c r="A4" t="s">
        <v>38</v>
      </c>
    </row>
    <row r="5" spans="1:5" x14ac:dyDescent="0.25">
      <c r="B5" t="s">
        <v>39</v>
      </c>
    </row>
    <row r="6" spans="1:5" x14ac:dyDescent="0.25">
      <c r="C6" t="s">
        <v>40</v>
      </c>
    </row>
    <row r="7" spans="1:5" x14ac:dyDescent="0.25">
      <c r="D7" t="s">
        <v>41</v>
      </c>
      <c r="E7" s="23">
        <v>43746.26</v>
      </c>
    </row>
    <row r="8" spans="1:5" x14ac:dyDescent="0.25">
      <c r="C8" t="s">
        <v>42</v>
      </c>
      <c r="E8" s="22">
        <v>43746.26</v>
      </c>
    </row>
    <row r="9" spans="1:5" x14ac:dyDescent="0.25">
      <c r="B9" t="s">
        <v>43</v>
      </c>
      <c r="E9" s="22">
        <v>43746.26</v>
      </c>
    </row>
    <row r="10" spans="1:5" ht="15.75" thickBot="1" x14ac:dyDescent="0.3">
      <c r="A10" t="s">
        <v>44</v>
      </c>
      <c r="E10" s="24">
        <v>43746.26</v>
      </c>
    </row>
    <row r="11" spans="1:5" ht="15.75" thickTop="1" x14ac:dyDescent="0.25">
      <c r="E11" s="25"/>
    </row>
    <row r="12" spans="1:5" x14ac:dyDescent="0.25">
      <c r="E12" s="25"/>
    </row>
    <row r="13" spans="1:5" x14ac:dyDescent="0.25">
      <c r="A13" t="s">
        <v>45</v>
      </c>
      <c r="E13" s="25"/>
    </row>
    <row r="14" spans="1:5" x14ac:dyDescent="0.25">
      <c r="B14" t="s">
        <v>46</v>
      </c>
      <c r="E14" s="25"/>
    </row>
    <row r="15" spans="1:5" x14ac:dyDescent="0.25">
      <c r="C15" t="s">
        <v>37</v>
      </c>
      <c r="E15" s="23">
        <v>43746.26</v>
      </c>
    </row>
    <row r="16" spans="1:5" x14ac:dyDescent="0.25">
      <c r="B16" t="s">
        <v>47</v>
      </c>
      <c r="E16" s="22">
        <v>43746.26</v>
      </c>
    </row>
    <row r="17" spans="1:5" ht="15.75" thickBot="1" x14ac:dyDescent="0.3">
      <c r="A17" t="s">
        <v>48</v>
      </c>
      <c r="E17" s="26">
        <v>43746.26</v>
      </c>
    </row>
    <row r="18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&amp;C&amp;"-,Bold"&amp;12Tarzana Neighborhood Council
Balance Sheet
November 30, 2019</oddHeader>
    <oddFooter>&amp;L&amp;D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2019-12-24T00:39:32Z</cp:lastPrinted>
  <dcterms:created xsi:type="dcterms:W3CDTF">2019-12-24T00:17:46Z</dcterms:created>
  <dcterms:modified xsi:type="dcterms:W3CDTF">2019-12-24T00:39:40Z</dcterms:modified>
</cp:coreProperties>
</file>